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S1c7S01hO2t/trKMUxwboyPcEnu+yjy5eZqr2hUkjmKUA12Lwbe+pPxjzLoC69MLyv7z3FR4dLEp7sGWYf1gw==" workbookSaltValue="UtfqH/gDkXdPOR04CjbpL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<sst xmlns="http://schemas.openxmlformats.org/spreadsheetml/2006/main" xmlns:r="http://schemas.openxmlformats.org/officeDocument/2006/relationships" count="114" uniqueCount="114">
  <si>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</si>
  <si>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</si>
  <si>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</si>
  <si>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　当市の下水道事業は、公共下水道及び特定環境保全公共下水道の２事業で構成され、平成30年４月１日から、地方公営企業法の財務規定を適用する企業会計へと移行した。
　①経常収支比率は、対前年度比で3.48pt悪化した。要因としては、営業費用の処理場費や資産減耗費が大幅に増加したことが挙げられる。依然として指標が100％を割り込んでおり、比率が減少傾向であることから、引き続き管渠整備により有収水量の増加を図るとともに、下水道使用料を見直す。
　②累積欠損金比率においては、令和６年度においても当年度純損失を計上したことから、数値が悪化した。
　③流動比率が改善した主因は、現金や未収金が約3,400万円増加したことである。これは、事業量増に伴い起債額等が増加したためである。ただし、現預金の多くは、未払金の支払　に充てられるため、引き続き資金を確保する必要がある。
　④企業債残高対事業規模比率は、比率が改善したものの、依然として類似団体平均値と比較して高い数値となっているため、使用料を見直す必要がある。
　⑤経費回収率は、対前年度比で13.2pt悪化した。要因として、約3,600万円の維持管理費（処理場費・委託料）の増加が挙げられる。引き続き類似団体平均値を下回っており、使用料で回収すべき経費を賄えていない状況である。
　⑥汚水処理原価は、対前年度比で34.6円増加した。令和５年度までは、類似団体平均値と比較して効率的な汚水処理が行えていたが、令和６年度には急激に数値が悪化した。計画策定や機器の点検による委託費の大幅な増加が要因だと考えられる。
　⑦施設利用率は、対前年度比で1.28pt改善した。管渠整備中であるため、比率が微増傾向ではあるが、依然として類似団体平均値を下回っている。整備を確実に進め、数値を向上させていく必要がある。
　⑧水洗化率は100％を下回っているものの、比率は対前年度比で4.94pt改善しており、類似団体平均値も上回っている。引き続き戸別訪問等を行い、水洗化率向上に努めていく。</t>
  </si>
  <si>
    <t>事業名</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</si>
  <si>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</si>
  <si>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</si>
  <si>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</si>
  <si>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</si>
  <si>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</si>
  <si>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</si>
  <si>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</si>
  <si>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</si>
  <si>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</si>
  <si>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</si>
  <si>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</si>
  <si>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</si>
  <si>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</si>
  <si>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</si>
  <si>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</si>
  <si>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</si>
  <si>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</si>
  <si>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</si>
  <si>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</si>
  <si>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</si>
  <si>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</si>
  <si>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</si>
  <si>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</si>
  <si>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</si>
  <si>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</si>
  <si>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</si>
  <si>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</si>
  <si>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</si>
  <si>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</si>
  <si>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</si>
  <si>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</si>
  <si>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</si>
  <si>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</si>
  <si>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</si>
  <si>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</si>
  <si>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</si>
  <si>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</si>
  <si>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</si>
  <si>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</si>
  <si>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</si>
  <si>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</si>
  <si>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</si>
  <si>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</si>
  <si>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</si>
  <si>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</si>
  <si>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</si>
  <si>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</si>
  <si>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</si>
  <si>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</si>
  <si>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</si>
  <si>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</si>
  <si>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</si>
  <si>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</si>
  <si>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</si>
  <si>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</si>
  <si>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</si>
  <si>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</si>
  <si>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</si>
  <si>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</si>
  <si>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</si>
  <si>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</si>
  <si>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</si>
  <si>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</si>
  <si>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</si>
  <si>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</si>
  <si>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</si>
  <si>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</si>
  <si>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</si>
  <si>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</si>
  <si>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</si>
  <si>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</si>
  <si>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</si>
  <si>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</si>
  <si>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</si>
  <si>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</si>
  <si>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</si>
  <si>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</si>
  <si>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</si>
  <si>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</si>
  <si>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</si>
  <si>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</si>
  <si>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</si>
  <si>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</si>
  <si>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</si>
  <si>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</si>
  <si>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</si>
  <si>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</si>
  <si>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</si>
  <si>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</si>
  <si>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</si>
  <si>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</si>
  <si>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静岡県　菊川市</t>
  </si>
  <si>
    <t>法適用</t>
  </si>
  <si>
    <t>下水道事業</t>
  </si>
  <si>
    <t>公共下水道</t>
  </si>
  <si>
    <t>Cc2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</si>
  <si>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</si>
  <si>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</si>
  <si>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</si>
  <si>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</si>
  <si>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</si>
  <si>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</si>
  <si>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</si>
  <si>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</si>
  <si>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</si>
  <si>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</si>
  <si>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</si>
  <si>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 公共下水道事業は、令和８年度末まで処理区域が拡大し、使用料収入や施設利用率の増加が見込まれる。しかし、物価高等の影響が続いており、使用料収入の増加以上に費用の増加が顕著である。したがって、現状の使用料単価では各指標の改善は見込めないと考える。経費回収率では約３割を一般会計に依存していることとなり、早急に使用料収入で汚水処理費を賄えている経費回収率100％を目指す必要がある。以上のことから、令和７年度より下水道事業審議会にて下水道使用料の見直しを検討し、経営改善を図っていく。</t>
  </si>
  <si>
    <t>　当市の下水道事業は、平成17年３月31日から供用を開始した比較的新しい施設であるため、有形固定資産のほとんどが耐用年数に満たない。
①有形固定資産減価償却率は、類似団体平均値と同程度となっているが、資産の減価償却が進んでいることで、比率が増加傾向にある。今後は、電気設備を中心に耐用年数を迎える資産が増えていくため、ストックマネジメント計画に基づき、長期的な施設状況を予測しながら、点検、調査、修繕及び改築を行っていく必要があ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</si>
</sst>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5"/>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1.65</c:v>
                </c:pt>
                <c:pt idx="1">
                  <c:v>0.14000000000000001</c:v>
                </c:pt>
                <c:pt idx="2">
                  <c:v>8.e-002</c:v>
                </c:pt>
                <c:pt idx="3">
                  <c:v>0.57999999999999996</c:v>
                </c:pt>
                <c:pt idx="4">
                  <c:v>9.e-002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39.049999999999997</c:v>
                </c:pt>
                <c:pt idx="1">
                  <c:v>43.07</c:v>
                </c:pt>
                <c:pt idx="2">
                  <c:v>41.2</c:v>
                </c:pt>
                <c:pt idx="3">
                  <c:v>41.52</c:v>
                </c:pt>
                <c:pt idx="4">
                  <c:v>42.8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50.53</c:v>
                </c:pt>
                <c:pt idx="1">
                  <c:v>51.42</c:v>
                </c:pt>
                <c:pt idx="2">
                  <c:v>48.95</c:v>
                </c:pt>
                <c:pt idx="3">
                  <c:v>49.28</c:v>
                </c:pt>
                <c:pt idx="4">
                  <c:v>50.62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90.75</c:v>
                </c:pt>
                <c:pt idx="1">
                  <c:v>94.84</c:v>
                </c:pt>
                <c:pt idx="2">
                  <c:v>91.7</c:v>
                </c:pt>
                <c:pt idx="3">
                  <c:v>92.46</c:v>
                </c:pt>
                <c:pt idx="4">
                  <c:v>97.4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82.08</c:v>
                </c:pt>
                <c:pt idx="1">
                  <c:v>81.34</c:v>
                </c:pt>
                <c:pt idx="2">
                  <c:v>81.14</c:v>
                </c:pt>
                <c:pt idx="3">
                  <c:v>79.7</c:v>
                </c:pt>
                <c:pt idx="4">
                  <c:v>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94.4</c:v>
                </c:pt>
                <c:pt idx="1">
                  <c:v>98.39</c:v>
                </c:pt>
                <c:pt idx="2">
                  <c:v>96.38</c:v>
                </c:pt>
                <c:pt idx="3">
                  <c:v>97.38</c:v>
                </c:pt>
                <c:pt idx="4">
                  <c:v>93.9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107.21</c:v>
                </c:pt>
                <c:pt idx="1">
                  <c:v>107.08</c:v>
                </c:pt>
                <c:pt idx="2">
                  <c:v>106.08</c:v>
                </c:pt>
                <c:pt idx="3">
                  <c:v>106.87</c:v>
                </c:pt>
                <c:pt idx="4">
                  <c:v>106.45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10.11</c:v>
                </c:pt>
                <c:pt idx="1">
                  <c:v>13.09</c:v>
                </c:pt>
                <c:pt idx="2">
                  <c:v>15.74</c:v>
                </c:pt>
                <c:pt idx="3">
                  <c:v>17.96</c:v>
                </c:pt>
                <c:pt idx="4">
                  <c:v>19.489999999999998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12.7</c:v>
                </c:pt>
                <c:pt idx="1">
                  <c:v>14.65</c:v>
                </c:pt>
                <c:pt idx="2">
                  <c:v>16.11</c:v>
                </c:pt>
                <c:pt idx="3">
                  <c:v>17.05</c:v>
                </c:pt>
                <c:pt idx="4">
                  <c:v>17.62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0.1</c:v>
                </c:pt>
                <c:pt idx="2">
                  <c:v>0.17</c:v>
                </c:pt>
                <c:pt idx="3">
                  <c:v>0.22</c:v>
                </c:pt>
                <c:pt idx="4">
                  <c:v>0.18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32.92</c:v>
                </c:pt>
                <c:pt idx="1">
                  <c:v>38.72</c:v>
                </c:pt>
                <c:pt idx="2">
                  <c:v>52.73</c:v>
                </c:pt>
                <c:pt idx="3">
                  <c:v>62.65</c:v>
                </c:pt>
                <c:pt idx="4">
                  <c:v>86.63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43.71</c:v>
                </c:pt>
                <c:pt idx="1">
                  <c:v>45.94</c:v>
                </c:pt>
                <c:pt idx="2">
                  <c:v>29.34</c:v>
                </c:pt>
                <c:pt idx="3">
                  <c:v>21.73</c:v>
                </c:pt>
                <c:pt idx="4">
                  <c:v>19.96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62.5</c:v>
                </c:pt>
                <c:pt idx="1">
                  <c:v>60.58</c:v>
                </c:pt>
                <c:pt idx="2">
                  <c:v>71.5</c:v>
                </c:pt>
                <c:pt idx="3">
                  <c:v>77.48</c:v>
                </c:pt>
                <c:pt idx="4">
                  <c:v>84.53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40.67</c:v>
                </c:pt>
                <c:pt idx="1">
                  <c:v>47.7</c:v>
                </c:pt>
                <c:pt idx="2">
                  <c:v>50.59</c:v>
                </c:pt>
                <c:pt idx="3">
                  <c:v>62.37</c:v>
                </c:pt>
                <c:pt idx="4">
                  <c:v>63.88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1725.7</c:v>
                </c:pt>
                <c:pt idx="1">
                  <c:v>1669.73</c:v>
                </c:pt>
                <c:pt idx="2">
                  <c:v>1652.85</c:v>
                </c:pt>
                <c:pt idx="3">
                  <c:v>1719.82</c:v>
                </c:pt>
                <c:pt idx="4">
                  <c:v>1525.95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1050.51</c:v>
                </c:pt>
                <c:pt idx="1">
                  <c:v>1102.01</c:v>
                </c:pt>
                <c:pt idx="2">
                  <c:v>987.36</c:v>
                </c:pt>
                <c:pt idx="3">
                  <c:v>1042.77</c:v>
                </c:pt>
                <c:pt idx="4">
                  <c:v>943.46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85.33</c:v>
                </c:pt>
                <c:pt idx="1">
                  <c:v>85.71</c:v>
                </c:pt>
                <c:pt idx="2">
                  <c:v>81.5</c:v>
                </c:pt>
                <c:pt idx="3">
                  <c:v>77.459999999999994</c:v>
                </c:pt>
                <c:pt idx="4">
                  <c:v>64.260000000000005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82.65</c:v>
                </c:pt>
                <c:pt idx="1">
                  <c:v>82.55</c:v>
                </c:pt>
                <c:pt idx="2">
                  <c:v>83.55</c:v>
                </c:pt>
                <c:pt idx="3">
                  <c:v>84.48</c:v>
                </c:pt>
                <c:pt idx="4">
                  <c:v>79.22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149.65</c:v>
                </c:pt>
                <c:pt idx="2">
                  <c:v>157.82</c:v>
                </c:pt>
                <c:pt idx="3">
                  <c:v>166.25</c:v>
                </c:pt>
                <c:pt idx="4">
                  <c:v>200.85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186.3</c:v>
                </c:pt>
                <c:pt idx="1">
                  <c:v>188.38</c:v>
                </c:pt>
                <c:pt idx="2">
                  <c:v>185.98</c:v>
                </c:pt>
                <c:pt idx="3">
                  <c:v>187.11</c:v>
                </c:pt>
                <c:pt idx="4">
                  <c:v>202.47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M40" zoomScale="115" zoomScaleNormal="115" workbookViewId="0">
      <selection activeCell="CB56" sqref="CB5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静岡県　菊川市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13</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Cc2</v>
      </c>
      <c r="X8" s="6"/>
      <c r="Y8" s="6"/>
      <c r="Z8" s="6"/>
      <c r="AA8" s="6"/>
      <c r="AB8" s="6"/>
      <c r="AC8" s="6"/>
      <c r="AD8" s="20" t="str">
        <f>データ!$M$6</f>
        <v>非設置</v>
      </c>
      <c r="AE8" s="20"/>
      <c r="AF8" s="20"/>
      <c r="AG8" s="20"/>
      <c r="AH8" s="20"/>
      <c r="AI8" s="20"/>
      <c r="AJ8" s="20"/>
      <c r="AK8" s="3"/>
      <c r="AL8" s="21">
        <f>データ!S6</f>
        <v>47179</v>
      </c>
      <c r="AM8" s="21"/>
      <c r="AN8" s="21"/>
      <c r="AO8" s="21"/>
      <c r="AP8" s="21"/>
      <c r="AQ8" s="21"/>
      <c r="AR8" s="21"/>
      <c r="AS8" s="21"/>
      <c r="AT8" s="7">
        <f>データ!T6</f>
        <v>94.19</v>
      </c>
      <c r="AU8" s="7"/>
      <c r="AV8" s="7"/>
      <c r="AW8" s="7"/>
      <c r="AX8" s="7"/>
      <c r="AY8" s="7"/>
      <c r="AZ8" s="7"/>
      <c r="BA8" s="7"/>
      <c r="BB8" s="7">
        <f>データ!U6</f>
        <v>500.89</v>
      </c>
      <c r="BC8" s="7"/>
      <c r="BD8" s="7"/>
      <c r="BE8" s="7"/>
      <c r="BF8" s="7"/>
      <c r="BG8" s="7"/>
      <c r="BH8" s="7"/>
      <c r="BI8" s="7"/>
      <c r="BJ8" s="3"/>
      <c r="BK8" s="3"/>
      <c r="BL8" s="27" t="s">
        <v>14</v>
      </c>
      <c r="BM8" s="39"/>
      <c r="BN8" s="48" t="s">
        <v>21</v>
      </c>
      <c r="BO8" s="48"/>
      <c r="BP8" s="48"/>
      <c r="BQ8" s="48"/>
      <c r="BR8" s="48"/>
      <c r="BS8" s="48"/>
      <c r="BT8" s="48"/>
      <c r="BU8" s="48"/>
      <c r="BV8" s="48"/>
      <c r="BW8" s="48"/>
      <c r="BX8" s="48"/>
      <c r="BY8" s="52"/>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46.8</v>
      </c>
      <c r="J10" s="7"/>
      <c r="K10" s="7"/>
      <c r="L10" s="7"/>
      <c r="M10" s="7"/>
      <c r="N10" s="7"/>
      <c r="O10" s="7"/>
      <c r="P10" s="7">
        <f>データ!P6</f>
        <v>23.87</v>
      </c>
      <c r="Q10" s="7"/>
      <c r="R10" s="7"/>
      <c r="S10" s="7"/>
      <c r="T10" s="7"/>
      <c r="U10" s="7"/>
      <c r="V10" s="7"/>
      <c r="W10" s="7">
        <f>データ!Q6</f>
        <v>91.14</v>
      </c>
      <c r="X10" s="7"/>
      <c r="Y10" s="7"/>
      <c r="Z10" s="7"/>
      <c r="AA10" s="7"/>
      <c r="AB10" s="7"/>
      <c r="AC10" s="7"/>
      <c r="AD10" s="21">
        <f>データ!R6</f>
        <v>2640</v>
      </c>
      <c r="AE10" s="21"/>
      <c r="AF10" s="21"/>
      <c r="AG10" s="21"/>
      <c r="AH10" s="21"/>
      <c r="AI10" s="21"/>
      <c r="AJ10" s="21"/>
      <c r="AK10" s="2"/>
      <c r="AL10" s="21">
        <f>データ!V6</f>
        <v>11211</v>
      </c>
      <c r="AM10" s="21"/>
      <c r="AN10" s="21"/>
      <c r="AO10" s="21"/>
      <c r="AP10" s="21"/>
      <c r="AQ10" s="21"/>
      <c r="AR10" s="21"/>
      <c r="AS10" s="21"/>
      <c r="AT10" s="7">
        <f>データ!W6</f>
        <v>3.09</v>
      </c>
      <c r="AU10" s="7"/>
      <c r="AV10" s="7"/>
      <c r="AW10" s="7"/>
      <c r="AX10" s="7"/>
      <c r="AY10" s="7"/>
      <c r="AZ10" s="7"/>
      <c r="BA10" s="7"/>
      <c r="BB10" s="7">
        <f>データ!X6</f>
        <v>3628.16</v>
      </c>
      <c r="BC10" s="7"/>
      <c r="BD10" s="7"/>
      <c r="BE10" s="7"/>
      <c r="BF10" s="7"/>
      <c r="BG10" s="7"/>
      <c r="BH10" s="7"/>
      <c r="BI10" s="7"/>
      <c r="BJ10" s="2"/>
      <c r="BK10" s="2"/>
      <c r="BL10" s="29" t="s">
        <v>38</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113</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112</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12</v>
      </c>
      <c r="J84" s="12" t="s">
        <v>51</v>
      </c>
      <c r="K84" s="12" t="s">
        <v>52</v>
      </c>
      <c r="L84" s="12" t="s">
        <v>33</v>
      </c>
      <c r="M84" s="12" t="s">
        <v>37</v>
      </c>
      <c r="N84" s="12" t="s">
        <v>53</v>
      </c>
      <c r="O84" s="12" t="s">
        <v>55</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REYspGL+QrPhGTmU9P/7MNObGlRr80aewbfcalPDsUuKXz6Pc4UwEVFug0aU6mH/krJxTxIX1rNTk2KiuYfNA==" saltValue="JD3WLIuYE2UnyETXh03xh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34</v>
      </c>
      <c r="C3" s="64" t="s">
        <v>60</v>
      </c>
      <c r="D3" s="64" t="s">
        <v>40</v>
      </c>
      <c r="E3" s="64" t="s">
        <v>6</v>
      </c>
      <c r="F3" s="64" t="s">
        <v>5</v>
      </c>
      <c r="G3" s="64" t="s">
        <v>26</v>
      </c>
      <c r="H3" s="70" t="s">
        <v>61</v>
      </c>
      <c r="I3" s="73"/>
      <c r="J3" s="73"/>
      <c r="K3" s="73"/>
      <c r="L3" s="73"/>
      <c r="M3" s="73"/>
      <c r="N3" s="73"/>
      <c r="O3" s="73"/>
      <c r="P3" s="73"/>
      <c r="Q3" s="73"/>
      <c r="R3" s="73"/>
      <c r="S3" s="73"/>
      <c r="T3" s="73"/>
      <c r="U3" s="73"/>
      <c r="V3" s="73"/>
      <c r="W3" s="73"/>
      <c r="X3" s="78"/>
      <c r="Y3" s="81"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54</v>
      </c>
      <c r="Z4" s="82"/>
      <c r="AA4" s="82"/>
      <c r="AB4" s="82"/>
      <c r="AC4" s="82"/>
      <c r="AD4" s="82"/>
      <c r="AE4" s="82"/>
      <c r="AF4" s="82"/>
      <c r="AG4" s="82"/>
      <c r="AH4" s="82"/>
      <c r="AI4" s="82"/>
      <c r="AJ4" s="82" t="s">
        <v>48</v>
      </c>
      <c r="AK4" s="82"/>
      <c r="AL4" s="82"/>
      <c r="AM4" s="82"/>
      <c r="AN4" s="82"/>
      <c r="AO4" s="82"/>
      <c r="AP4" s="82"/>
      <c r="AQ4" s="82"/>
      <c r="AR4" s="82"/>
      <c r="AS4" s="82"/>
      <c r="AT4" s="82"/>
      <c r="AU4" s="82" t="s">
        <v>29</v>
      </c>
      <c r="AV4" s="82"/>
      <c r="AW4" s="82"/>
      <c r="AX4" s="82"/>
      <c r="AY4" s="82"/>
      <c r="AZ4" s="82"/>
      <c r="BA4" s="82"/>
      <c r="BB4" s="82"/>
      <c r="BC4" s="82"/>
      <c r="BD4" s="82"/>
      <c r="BE4" s="82"/>
      <c r="BF4" s="82" t="s">
        <v>64</v>
      </c>
      <c r="BG4" s="82"/>
      <c r="BH4" s="82"/>
      <c r="BI4" s="82"/>
      <c r="BJ4" s="82"/>
      <c r="BK4" s="82"/>
      <c r="BL4" s="82"/>
      <c r="BM4" s="82"/>
      <c r="BN4" s="82"/>
      <c r="BO4" s="82"/>
      <c r="BP4" s="82"/>
      <c r="BQ4" s="82" t="s">
        <v>16</v>
      </c>
      <c r="BR4" s="82"/>
      <c r="BS4" s="82"/>
      <c r="BT4" s="82"/>
      <c r="BU4" s="82"/>
      <c r="BV4" s="82"/>
      <c r="BW4" s="82"/>
      <c r="BX4" s="82"/>
      <c r="BY4" s="82"/>
      <c r="BZ4" s="82"/>
      <c r="CA4" s="82"/>
      <c r="CB4" s="82" t="s">
        <v>63</v>
      </c>
      <c r="CC4" s="82"/>
      <c r="CD4" s="82"/>
      <c r="CE4" s="82"/>
      <c r="CF4" s="82"/>
      <c r="CG4" s="82"/>
      <c r="CH4" s="82"/>
      <c r="CI4" s="82"/>
      <c r="CJ4" s="82"/>
      <c r="CK4" s="82"/>
      <c r="CL4" s="82"/>
      <c r="CM4" s="82" t="s">
        <v>0</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7</v>
      </c>
      <c r="N5" s="72" t="s">
        <v>74</v>
      </c>
      <c r="O5" s="72" t="s">
        <v>75</v>
      </c>
      <c r="P5" s="72" t="s">
        <v>76</v>
      </c>
      <c r="Q5" s="72" t="s">
        <v>77</v>
      </c>
      <c r="R5" s="72" t="s">
        <v>78</v>
      </c>
      <c r="S5" s="72" t="s">
        <v>79</v>
      </c>
      <c r="T5" s="72" t="s">
        <v>80</v>
      </c>
      <c r="U5" s="72" t="s">
        <v>1</v>
      </c>
      <c r="V5" s="72" t="s">
        <v>81</v>
      </c>
      <c r="W5" s="72" t="s">
        <v>82</v>
      </c>
      <c r="X5" s="72" t="s">
        <v>83</v>
      </c>
      <c r="Y5" s="72" t="s">
        <v>84</v>
      </c>
      <c r="Z5" s="72" t="s">
        <v>85</v>
      </c>
      <c r="AA5" s="72" t="s">
        <v>86</v>
      </c>
      <c r="AB5" s="72" t="s">
        <v>87</v>
      </c>
      <c r="AC5" s="72" t="s">
        <v>88</v>
      </c>
      <c r="AD5" s="72" t="s">
        <v>89</v>
      </c>
      <c r="AE5" s="72" t="s">
        <v>91</v>
      </c>
      <c r="AF5" s="72" t="s">
        <v>92</v>
      </c>
      <c r="AG5" s="72" t="s">
        <v>93</v>
      </c>
      <c r="AH5" s="72" t="s">
        <v>94</v>
      </c>
      <c r="AI5" s="72" t="s">
        <v>46</v>
      </c>
      <c r="AJ5" s="72" t="s">
        <v>84</v>
      </c>
      <c r="AK5" s="72" t="s">
        <v>85</v>
      </c>
      <c r="AL5" s="72" t="s">
        <v>86</v>
      </c>
      <c r="AM5" s="72" t="s">
        <v>87</v>
      </c>
      <c r="AN5" s="72" t="s">
        <v>88</v>
      </c>
      <c r="AO5" s="72" t="s">
        <v>89</v>
      </c>
      <c r="AP5" s="72" t="s">
        <v>91</v>
      </c>
      <c r="AQ5" s="72" t="s">
        <v>92</v>
      </c>
      <c r="AR5" s="72" t="s">
        <v>93</v>
      </c>
      <c r="AS5" s="72" t="s">
        <v>94</v>
      </c>
      <c r="AT5" s="72" t="s">
        <v>90</v>
      </c>
      <c r="AU5" s="72" t="s">
        <v>84</v>
      </c>
      <c r="AV5" s="72" t="s">
        <v>85</v>
      </c>
      <c r="AW5" s="72" t="s">
        <v>86</v>
      </c>
      <c r="AX5" s="72" t="s">
        <v>87</v>
      </c>
      <c r="AY5" s="72" t="s">
        <v>88</v>
      </c>
      <c r="AZ5" s="72" t="s">
        <v>89</v>
      </c>
      <c r="BA5" s="72" t="s">
        <v>91</v>
      </c>
      <c r="BB5" s="72" t="s">
        <v>92</v>
      </c>
      <c r="BC5" s="72" t="s">
        <v>93</v>
      </c>
      <c r="BD5" s="72" t="s">
        <v>94</v>
      </c>
      <c r="BE5" s="72" t="s">
        <v>90</v>
      </c>
      <c r="BF5" s="72" t="s">
        <v>84</v>
      </c>
      <c r="BG5" s="72" t="s">
        <v>85</v>
      </c>
      <c r="BH5" s="72" t="s">
        <v>86</v>
      </c>
      <c r="BI5" s="72" t="s">
        <v>87</v>
      </c>
      <c r="BJ5" s="72" t="s">
        <v>88</v>
      </c>
      <c r="BK5" s="72" t="s">
        <v>89</v>
      </c>
      <c r="BL5" s="72" t="s">
        <v>91</v>
      </c>
      <c r="BM5" s="72" t="s">
        <v>92</v>
      </c>
      <c r="BN5" s="72" t="s">
        <v>93</v>
      </c>
      <c r="BO5" s="72" t="s">
        <v>94</v>
      </c>
      <c r="BP5" s="72" t="s">
        <v>90</v>
      </c>
      <c r="BQ5" s="72" t="s">
        <v>84</v>
      </c>
      <c r="BR5" s="72" t="s">
        <v>85</v>
      </c>
      <c r="BS5" s="72" t="s">
        <v>86</v>
      </c>
      <c r="BT5" s="72" t="s">
        <v>87</v>
      </c>
      <c r="BU5" s="72" t="s">
        <v>88</v>
      </c>
      <c r="BV5" s="72" t="s">
        <v>89</v>
      </c>
      <c r="BW5" s="72" t="s">
        <v>91</v>
      </c>
      <c r="BX5" s="72" t="s">
        <v>92</v>
      </c>
      <c r="BY5" s="72" t="s">
        <v>93</v>
      </c>
      <c r="BZ5" s="72" t="s">
        <v>94</v>
      </c>
      <c r="CA5" s="72" t="s">
        <v>90</v>
      </c>
      <c r="CB5" s="72" t="s">
        <v>84</v>
      </c>
      <c r="CC5" s="72" t="s">
        <v>85</v>
      </c>
      <c r="CD5" s="72" t="s">
        <v>86</v>
      </c>
      <c r="CE5" s="72" t="s">
        <v>87</v>
      </c>
      <c r="CF5" s="72" t="s">
        <v>88</v>
      </c>
      <c r="CG5" s="72" t="s">
        <v>89</v>
      </c>
      <c r="CH5" s="72" t="s">
        <v>91</v>
      </c>
      <c r="CI5" s="72" t="s">
        <v>92</v>
      </c>
      <c r="CJ5" s="72" t="s">
        <v>93</v>
      </c>
      <c r="CK5" s="72" t="s">
        <v>94</v>
      </c>
      <c r="CL5" s="72" t="s">
        <v>90</v>
      </c>
      <c r="CM5" s="72" t="s">
        <v>84</v>
      </c>
      <c r="CN5" s="72" t="s">
        <v>85</v>
      </c>
      <c r="CO5" s="72" t="s">
        <v>86</v>
      </c>
      <c r="CP5" s="72" t="s">
        <v>87</v>
      </c>
      <c r="CQ5" s="72" t="s">
        <v>88</v>
      </c>
      <c r="CR5" s="72" t="s">
        <v>89</v>
      </c>
      <c r="CS5" s="72" t="s">
        <v>91</v>
      </c>
      <c r="CT5" s="72" t="s">
        <v>92</v>
      </c>
      <c r="CU5" s="72" t="s">
        <v>93</v>
      </c>
      <c r="CV5" s="72" t="s">
        <v>94</v>
      </c>
      <c r="CW5" s="72" t="s">
        <v>90</v>
      </c>
      <c r="CX5" s="72" t="s">
        <v>84</v>
      </c>
      <c r="CY5" s="72" t="s">
        <v>85</v>
      </c>
      <c r="CZ5" s="72" t="s">
        <v>86</v>
      </c>
      <c r="DA5" s="72" t="s">
        <v>87</v>
      </c>
      <c r="DB5" s="72" t="s">
        <v>88</v>
      </c>
      <c r="DC5" s="72" t="s">
        <v>89</v>
      </c>
      <c r="DD5" s="72" t="s">
        <v>91</v>
      </c>
      <c r="DE5" s="72" t="s">
        <v>92</v>
      </c>
      <c r="DF5" s="72" t="s">
        <v>93</v>
      </c>
      <c r="DG5" s="72" t="s">
        <v>94</v>
      </c>
      <c r="DH5" s="72" t="s">
        <v>90</v>
      </c>
      <c r="DI5" s="72" t="s">
        <v>84</v>
      </c>
      <c r="DJ5" s="72" t="s">
        <v>85</v>
      </c>
      <c r="DK5" s="72" t="s">
        <v>86</v>
      </c>
      <c r="DL5" s="72" t="s">
        <v>87</v>
      </c>
      <c r="DM5" s="72" t="s">
        <v>88</v>
      </c>
      <c r="DN5" s="72" t="s">
        <v>89</v>
      </c>
      <c r="DO5" s="72" t="s">
        <v>91</v>
      </c>
      <c r="DP5" s="72" t="s">
        <v>92</v>
      </c>
      <c r="DQ5" s="72" t="s">
        <v>93</v>
      </c>
      <c r="DR5" s="72" t="s">
        <v>94</v>
      </c>
      <c r="DS5" s="72" t="s">
        <v>90</v>
      </c>
      <c r="DT5" s="72" t="s">
        <v>84</v>
      </c>
      <c r="DU5" s="72" t="s">
        <v>85</v>
      </c>
      <c r="DV5" s="72" t="s">
        <v>86</v>
      </c>
      <c r="DW5" s="72" t="s">
        <v>87</v>
      </c>
      <c r="DX5" s="72" t="s">
        <v>88</v>
      </c>
      <c r="DY5" s="72" t="s">
        <v>89</v>
      </c>
      <c r="DZ5" s="72" t="s">
        <v>91</v>
      </c>
      <c r="EA5" s="72" t="s">
        <v>92</v>
      </c>
      <c r="EB5" s="72" t="s">
        <v>93</v>
      </c>
      <c r="EC5" s="72" t="s">
        <v>94</v>
      </c>
      <c r="ED5" s="72" t="s">
        <v>90</v>
      </c>
      <c r="EE5" s="72" t="s">
        <v>84</v>
      </c>
      <c r="EF5" s="72" t="s">
        <v>85</v>
      </c>
      <c r="EG5" s="72" t="s">
        <v>86</v>
      </c>
      <c r="EH5" s="72" t="s">
        <v>87</v>
      </c>
      <c r="EI5" s="72" t="s">
        <v>88</v>
      </c>
      <c r="EJ5" s="72" t="s">
        <v>89</v>
      </c>
      <c r="EK5" s="72" t="s">
        <v>91</v>
      </c>
      <c r="EL5" s="72" t="s">
        <v>92</v>
      </c>
      <c r="EM5" s="72" t="s">
        <v>93</v>
      </c>
      <c r="EN5" s="72" t="s">
        <v>94</v>
      </c>
      <c r="EO5" s="72" t="s">
        <v>90</v>
      </c>
    </row>
    <row r="6" spans="1:148" s="61" customFormat="1">
      <c r="A6" s="62" t="s">
        <v>95</v>
      </c>
      <c r="B6" s="67">
        <f t="shared" ref="B6:X6" si="1">B7</f>
        <v>2024</v>
      </c>
      <c r="C6" s="67">
        <f t="shared" si="1"/>
        <v>222241</v>
      </c>
      <c r="D6" s="67">
        <f t="shared" si="1"/>
        <v>46</v>
      </c>
      <c r="E6" s="67">
        <f t="shared" si="1"/>
        <v>17</v>
      </c>
      <c r="F6" s="67">
        <f t="shared" si="1"/>
        <v>1</v>
      </c>
      <c r="G6" s="67">
        <f t="shared" si="1"/>
        <v>0</v>
      </c>
      <c r="H6" s="67" t="str">
        <f t="shared" si="1"/>
        <v>静岡県　菊川市</v>
      </c>
      <c r="I6" s="67" t="str">
        <f t="shared" si="1"/>
        <v>法適用</v>
      </c>
      <c r="J6" s="67" t="str">
        <f t="shared" si="1"/>
        <v>下水道事業</v>
      </c>
      <c r="K6" s="67" t="str">
        <f t="shared" si="1"/>
        <v>公共下水道</v>
      </c>
      <c r="L6" s="67" t="str">
        <f t="shared" si="1"/>
        <v>Cc2</v>
      </c>
      <c r="M6" s="67" t="str">
        <f t="shared" si="1"/>
        <v>非設置</v>
      </c>
      <c r="N6" s="75" t="str">
        <f t="shared" si="1"/>
        <v>-</v>
      </c>
      <c r="O6" s="75">
        <f t="shared" si="1"/>
        <v>46.8</v>
      </c>
      <c r="P6" s="75">
        <f t="shared" si="1"/>
        <v>23.87</v>
      </c>
      <c r="Q6" s="75">
        <f t="shared" si="1"/>
        <v>91.14</v>
      </c>
      <c r="R6" s="75">
        <f t="shared" si="1"/>
        <v>2640</v>
      </c>
      <c r="S6" s="75">
        <f t="shared" si="1"/>
        <v>47179</v>
      </c>
      <c r="T6" s="75">
        <f t="shared" si="1"/>
        <v>94.19</v>
      </c>
      <c r="U6" s="75">
        <f t="shared" si="1"/>
        <v>500.89</v>
      </c>
      <c r="V6" s="75">
        <f t="shared" si="1"/>
        <v>11211</v>
      </c>
      <c r="W6" s="75">
        <f t="shared" si="1"/>
        <v>3.09</v>
      </c>
      <c r="X6" s="75">
        <f t="shared" si="1"/>
        <v>3628.16</v>
      </c>
      <c r="Y6" s="83">
        <f t="shared" ref="Y6:AH6" si="2">IF(Y7="",NA(),Y7)</f>
        <v>94.4</v>
      </c>
      <c r="Z6" s="83">
        <f t="shared" si="2"/>
        <v>98.39</v>
      </c>
      <c r="AA6" s="83">
        <f t="shared" si="2"/>
        <v>96.38</v>
      </c>
      <c r="AB6" s="83">
        <f t="shared" si="2"/>
        <v>97.38</v>
      </c>
      <c r="AC6" s="83">
        <f t="shared" si="2"/>
        <v>93.9</v>
      </c>
      <c r="AD6" s="83">
        <f t="shared" si="2"/>
        <v>107.21</v>
      </c>
      <c r="AE6" s="83">
        <f t="shared" si="2"/>
        <v>107.08</v>
      </c>
      <c r="AF6" s="83">
        <f t="shared" si="2"/>
        <v>106.08</v>
      </c>
      <c r="AG6" s="83">
        <f t="shared" si="2"/>
        <v>106.87</v>
      </c>
      <c r="AH6" s="83">
        <f t="shared" si="2"/>
        <v>106.45</v>
      </c>
      <c r="AI6" s="75" t="str">
        <f>IF(AI7="","",IF(AI7="-","【-】","【"&amp;SUBSTITUTE(TEXT(AI7,"#,##0.00"),"-","△")&amp;"】"))</f>
        <v>【105.36】</v>
      </c>
      <c r="AJ6" s="83">
        <f t="shared" ref="AJ6:AS6" si="3">IF(AJ7="",NA(),AJ7)</f>
        <v>32.92</v>
      </c>
      <c r="AK6" s="83">
        <f t="shared" si="3"/>
        <v>38.72</v>
      </c>
      <c r="AL6" s="83">
        <f t="shared" si="3"/>
        <v>52.73</v>
      </c>
      <c r="AM6" s="83">
        <f t="shared" si="3"/>
        <v>62.65</v>
      </c>
      <c r="AN6" s="83">
        <f t="shared" si="3"/>
        <v>86.63</v>
      </c>
      <c r="AO6" s="83">
        <f t="shared" si="3"/>
        <v>43.71</v>
      </c>
      <c r="AP6" s="83">
        <f t="shared" si="3"/>
        <v>45.94</v>
      </c>
      <c r="AQ6" s="83">
        <f t="shared" si="3"/>
        <v>29.34</v>
      </c>
      <c r="AR6" s="83">
        <f t="shared" si="3"/>
        <v>21.73</v>
      </c>
      <c r="AS6" s="83">
        <f t="shared" si="3"/>
        <v>19.96</v>
      </c>
      <c r="AT6" s="75" t="str">
        <f>IF(AT7="","",IF(AT7="-","【-】","【"&amp;SUBSTITUTE(TEXT(AT7,"#,##0.00"),"-","△")&amp;"】"))</f>
        <v>【3.12】</v>
      </c>
      <c r="AU6" s="83">
        <f t="shared" ref="AU6:BD6" si="4">IF(AU7="",NA(),AU7)</f>
        <v>62.5</v>
      </c>
      <c r="AV6" s="83">
        <f t="shared" si="4"/>
        <v>60.58</v>
      </c>
      <c r="AW6" s="83">
        <f t="shared" si="4"/>
        <v>71.5</v>
      </c>
      <c r="AX6" s="83">
        <f t="shared" si="4"/>
        <v>77.48</v>
      </c>
      <c r="AY6" s="83">
        <f t="shared" si="4"/>
        <v>84.53</v>
      </c>
      <c r="AZ6" s="83">
        <f t="shared" si="4"/>
        <v>40.67</v>
      </c>
      <c r="BA6" s="83">
        <f t="shared" si="4"/>
        <v>47.7</v>
      </c>
      <c r="BB6" s="83">
        <f t="shared" si="4"/>
        <v>50.59</v>
      </c>
      <c r="BC6" s="83">
        <f t="shared" si="4"/>
        <v>62.37</v>
      </c>
      <c r="BD6" s="83">
        <f t="shared" si="4"/>
        <v>63.88</v>
      </c>
      <c r="BE6" s="75" t="str">
        <f>IF(BE7="","",IF(BE7="-","【-】","【"&amp;SUBSTITUTE(TEXT(BE7,"#,##0.00"),"-","△")&amp;"】"))</f>
        <v>【82.75】</v>
      </c>
      <c r="BF6" s="83">
        <f t="shared" ref="BF6:BO6" si="5">IF(BF7="",NA(),BF7)</f>
        <v>1725.7</v>
      </c>
      <c r="BG6" s="83">
        <f t="shared" si="5"/>
        <v>1669.73</v>
      </c>
      <c r="BH6" s="83">
        <f t="shared" si="5"/>
        <v>1652.85</v>
      </c>
      <c r="BI6" s="83">
        <f t="shared" si="5"/>
        <v>1719.82</v>
      </c>
      <c r="BJ6" s="83">
        <f t="shared" si="5"/>
        <v>1525.95</v>
      </c>
      <c r="BK6" s="83">
        <f t="shared" si="5"/>
        <v>1050.51</v>
      </c>
      <c r="BL6" s="83">
        <f t="shared" si="5"/>
        <v>1102.01</v>
      </c>
      <c r="BM6" s="83">
        <f t="shared" si="5"/>
        <v>987.36</v>
      </c>
      <c r="BN6" s="83">
        <f t="shared" si="5"/>
        <v>1042.77</v>
      </c>
      <c r="BO6" s="83">
        <f t="shared" si="5"/>
        <v>943.46</v>
      </c>
      <c r="BP6" s="75" t="str">
        <f>IF(BP7="","",IF(BP7="-","【-】","【"&amp;SUBSTITUTE(TEXT(BP7,"#,##0.00"),"-","△")&amp;"】"))</f>
        <v>【602.56】</v>
      </c>
      <c r="BQ6" s="83">
        <f t="shared" ref="BQ6:BZ6" si="6">IF(BQ7="",NA(),BQ7)</f>
        <v>85.33</v>
      </c>
      <c r="BR6" s="83">
        <f t="shared" si="6"/>
        <v>85.71</v>
      </c>
      <c r="BS6" s="83">
        <f t="shared" si="6"/>
        <v>81.5</v>
      </c>
      <c r="BT6" s="83">
        <f t="shared" si="6"/>
        <v>77.459999999999994</v>
      </c>
      <c r="BU6" s="83">
        <f t="shared" si="6"/>
        <v>64.260000000000005</v>
      </c>
      <c r="BV6" s="83">
        <f t="shared" si="6"/>
        <v>82.65</v>
      </c>
      <c r="BW6" s="83">
        <f t="shared" si="6"/>
        <v>82.55</v>
      </c>
      <c r="BX6" s="83">
        <f t="shared" si="6"/>
        <v>83.55</v>
      </c>
      <c r="BY6" s="83">
        <f t="shared" si="6"/>
        <v>84.48</v>
      </c>
      <c r="BZ6" s="83">
        <f t="shared" si="6"/>
        <v>79.22</v>
      </c>
      <c r="CA6" s="75" t="str">
        <f>IF(CA7="","",IF(CA7="-","【-】","【"&amp;SUBSTITUTE(TEXT(CA7,"#,##0.00"),"-","△")&amp;"】"))</f>
        <v>【97.94】</v>
      </c>
      <c r="CB6" s="83">
        <f t="shared" ref="CB6:CK6" si="7">IF(CB7="",NA(),CB7)</f>
        <v>150</v>
      </c>
      <c r="CC6" s="83">
        <f t="shared" si="7"/>
        <v>149.65</v>
      </c>
      <c r="CD6" s="83">
        <f t="shared" si="7"/>
        <v>157.82</v>
      </c>
      <c r="CE6" s="83">
        <f t="shared" si="7"/>
        <v>166.25</v>
      </c>
      <c r="CF6" s="83">
        <f t="shared" si="7"/>
        <v>200.85</v>
      </c>
      <c r="CG6" s="83">
        <f t="shared" si="7"/>
        <v>186.3</v>
      </c>
      <c r="CH6" s="83">
        <f t="shared" si="7"/>
        <v>188.38</v>
      </c>
      <c r="CI6" s="83">
        <f t="shared" si="7"/>
        <v>185.98</v>
      </c>
      <c r="CJ6" s="83">
        <f t="shared" si="7"/>
        <v>187.11</v>
      </c>
      <c r="CK6" s="83">
        <f t="shared" si="7"/>
        <v>202.47</v>
      </c>
      <c r="CL6" s="75" t="str">
        <f>IF(CL7="","",IF(CL7="-","【-】","【"&amp;SUBSTITUTE(TEXT(CL7,"#,##0.00"),"-","△")&amp;"】"))</f>
        <v>【140.98】</v>
      </c>
      <c r="CM6" s="83">
        <f t="shared" ref="CM6:CV6" si="8">IF(CM7="",NA(),CM7)</f>
        <v>39.049999999999997</v>
      </c>
      <c r="CN6" s="83">
        <f t="shared" si="8"/>
        <v>43.07</v>
      </c>
      <c r="CO6" s="83">
        <f t="shared" si="8"/>
        <v>41.2</v>
      </c>
      <c r="CP6" s="83">
        <f t="shared" si="8"/>
        <v>41.52</v>
      </c>
      <c r="CQ6" s="83">
        <f t="shared" si="8"/>
        <v>42.8</v>
      </c>
      <c r="CR6" s="83">
        <f t="shared" si="8"/>
        <v>50.53</v>
      </c>
      <c r="CS6" s="83">
        <f t="shared" si="8"/>
        <v>51.42</v>
      </c>
      <c r="CT6" s="83">
        <f t="shared" si="8"/>
        <v>48.95</v>
      </c>
      <c r="CU6" s="83">
        <f t="shared" si="8"/>
        <v>49.28</v>
      </c>
      <c r="CV6" s="83">
        <f t="shared" si="8"/>
        <v>50.62</v>
      </c>
      <c r="CW6" s="75" t="str">
        <f>IF(CW7="","",IF(CW7="-","【-】","【"&amp;SUBSTITUTE(TEXT(CW7,"#,##0.00"),"-","△")&amp;"】"))</f>
        <v>【60.13】</v>
      </c>
      <c r="CX6" s="83">
        <f t="shared" ref="CX6:DG6" si="9">IF(CX7="",NA(),CX7)</f>
        <v>90.75</v>
      </c>
      <c r="CY6" s="83">
        <f t="shared" si="9"/>
        <v>94.84</v>
      </c>
      <c r="CZ6" s="83">
        <f t="shared" si="9"/>
        <v>91.7</v>
      </c>
      <c r="DA6" s="83">
        <f t="shared" si="9"/>
        <v>92.46</v>
      </c>
      <c r="DB6" s="83">
        <f t="shared" si="9"/>
        <v>97.4</v>
      </c>
      <c r="DC6" s="83">
        <f t="shared" si="9"/>
        <v>82.08</v>
      </c>
      <c r="DD6" s="83">
        <f t="shared" si="9"/>
        <v>81.34</v>
      </c>
      <c r="DE6" s="83">
        <f t="shared" si="9"/>
        <v>81.14</v>
      </c>
      <c r="DF6" s="83">
        <f t="shared" si="9"/>
        <v>79.7</v>
      </c>
      <c r="DG6" s="83">
        <f t="shared" si="9"/>
        <v>79</v>
      </c>
      <c r="DH6" s="75" t="str">
        <f>IF(DH7="","",IF(DH7="-","【-】","【"&amp;SUBSTITUTE(TEXT(DH7,"#,##0.00"),"-","△")&amp;"】"))</f>
        <v>【96.00】</v>
      </c>
      <c r="DI6" s="83">
        <f t="shared" ref="DI6:DR6" si="10">IF(DI7="",NA(),DI7)</f>
        <v>10.11</v>
      </c>
      <c r="DJ6" s="83">
        <f t="shared" si="10"/>
        <v>13.09</v>
      </c>
      <c r="DK6" s="83">
        <f t="shared" si="10"/>
        <v>15.74</v>
      </c>
      <c r="DL6" s="83">
        <f t="shared" si="10"/>
        <v>17.96</v>
      </c>
      <c r="DM6" s="83">
        <f t="shared" si="10"/>
        <v>19.489999999999998</v>
      </c>
      <c r="DN6" s="83">
        <f t="shared" si="10"/>
        <v>12.7</v>
      </c>
      <c r="DO6" s="83">
        <f t="shared" si="10"/>
        <v>14.65</v>
      </c>
      <c r="DP6" s="83">
        <f t="shared" si="10"/>
        <v>16.11</v>
      </c>
      <c r="DQ6" s="83">
        <f t="shared" si="10"/>
        <v>17.05</v>
      </c>
      <c r="DR6" s="83">
        <f t="shared" si="10"/>
        <v>17.62</v>
      </c>
      <c r="DS6" s="75" t="str">
        <f>IF(DS7="","",IF(DS7="-","【-】","【"&amp;SUBSTITUTE(TEXT(DS7,"#,##0.00"),"-","△")&amp;"】"))</f>
        <v>【42.20】</v>
      </c>
      <c r="DT6" s="75">
        <f t="shared" ref="DT6:EC6" si="11">IF(DT7="",NA(),DT7)</f>
        <v>0</v>
      </c>
      <c r="DU6" s="75">
        <f t="shared" si="11"/>
        <v>0</v>
      </c>
      <c r="DV6" s="75">
        <f t="shared" si="11"/>
        <v>0</v>
      </c>
      <c r="DW6" s="75">
        <f t="shared" si="11"/>
        <v>0</v>
      </c>
      <c r="DX6" s="75">
        <f t="shared" si="11"/>
        <v>0</v>
      </c>
      <c r="DY6" s="75">
        <f t="shared" si="11"/>
        <v>0</v>
      </c>
      <c r="DZ6" s="83">
        <f t="shared" si="11"/>
        <v>0.1</v>
      </c>
      <c r="EA6" s="83">
        <f t="shared" si="11"/>
        <v>0.17</v>
      </c>
      <c r="EB6" s="83">
        <f t="shared" si="11"/>
        <v>0.22</v>
      </c>
      <c r="EC6" s="83">
        <f t="shared" si="11"/>
        <v>0.18</v>
      </c>
      <c r="ED6" s="75" t="str">
        <f>IF(ED7="","",IF(ED7="-","【-】","【"&amp;SUBSTITUTE(TEXT(ED7,"#,##0.00"),"-","△")&amp;"】"))</f>
        <v>【9.46】</v>
      </c>
      <c r="EE6" s="75">
        <f t="shared" ref="EE6:EN6" si="12">IF(EE7="",NA(),EE7)</f>
        <v>0</v>
      </c>
      <c r="EF6" s="75">
        <f t="shared" si="12"/>
        <v>0</v>
      </c>
      <c r="EG6" s="75">
        <f t="shared" si="12"/>
        <v>0</v>
      </c>
      <c r="EH6" s="75">
        <f t="shared" si="12"/>
        <v>0</v>
      </c>
      <c r="EI6" s="75">
        <f t="shared" si="12"/>
        <v>0</v>
      </c>
      <c r="EJ6" s="83">
        <f t="shared" si="12"/>
        <v>1.65</v>
      </c>
      <c r="EK6" s="83">
        <f t="shared" si="12"/>
        <v>0.14000000000000001</v>
      </c>
      <c r="EL6" s="83">
        <f t="shared" si="12"/>
        <v>8.e-002</v>
      </c>
      <c r="EM6" s="83">
        <f t="shared" si="12"/>
        <v>0.57999999999999996</v>
      </c>
      <c r="EN6" s="83">
        <f t="shared" si="12"/>
        <v>9.e-002</v>
      </c>
      <c r="EO6" s="75" t="str">
        <f>IF(EO7="","",IF(EO7="-","【-】","【"&amp;SUBSTITUTE(TEXT(EO7,"#,##0.00"),"-","△")&amp;"】"))</f>
        <v>【0.19】</v>
      </c>
    </row>
    <row r="7" spans="1:148" s="61" customFormat="1">
      <c r="A7" s="62"/>
      <c r="B7" s="68">
        <v>2024</v>
      </c>
      <c r="C7" s="68">
        <v>222241</v>
      </c>
      <c r="D7" s="68">
        <v>46</v>
      </c>
      <c r="E7" s="68">
        <v>17</v>
      </c>
      <c r="F7" s="68">
        <v>1</v>
      </c>
      <c r="G7" s="68">
        <v>0</v>
      </c>
      <c r="H7" s="68" t="s">
        <v>96</v>
      </c>
      <c r="I7" s="68" t="s">
        <v>97</v>
      </c>
      <c r="J7" s="68" t="s">
        <v>98</v>
      </c>
      <c r="K7" s="68" t="s">
        <v>99</v>
      </c>
      <c r="L7" s="68" t="s">
        <v>100</v>
      </c>
      <c r="M7" s="68" t="s">
        <v>101</v>
      </c>
      <c r="N7" s="76" t="s">
        <v>102</v>
      </c>
      <c r="O7" s="76">
        <v>46.8</v>
      </c>
      <c r="P7" s="76">
        <v>23.87</v>
      </c>
      <c r="Q7" s="76">
        <v>91.14</v>
      </c>
      <c r="R7" s="76">
        <v>2640</v>
      </c>
      <c r="S7" s="76">
        <v>47179</v>
      </c>
      <c r="T7" s="76">
        <v>94.19</v>
      </c>
      <c r="U7" s="76">
        <v>500.89</v>
      </c>
      <c r="V7" s="76">
        <v>11211</v>
      </c>
      <c r="W7" s="76">
        <v>3.09</v>
      </c>
      <c r="X7" s="76">
        <v>3628.16</v>
      </c>
      <c r="Y7" s="76">
        <v>94.4</v>
      </c>
      <c r="Z7" s="76">
        <v>98.39</v>
      </c>
      <c r="AA7" s="76">
        <v>96.38</v>
      </c>
      <c r="AB7" s="76">
        <v>97.38</v>
      </c>
      <c r="AC7" s="76">
        <v>93.9</v>
      </c>
      <c r="AD7" s="76">
        <v>107.21</v>
      </c>
      <c r="AE7" s="76">
        <v>107.08</v>
      </c>
      <c r="AF7" s="76">
        <v>106.08</v>
      </c>
      <c r="AG7" s="76">
        <v>106.87</v>
      </c>
      <c r="AH7" s="76">
        <v>106.45</v>
      </c>
      <c r="AI7" s="76">
        <v>105.36</v>
      </c>
      <c r="AJ7" s="76">
        <v>32.92</v>
      </c>
      <c r="AK7" s="76">
        <v>38.72</v>
      </c>
      <c r="AL7" s="76">
        <v>52.73</v>
      </c>
      <c r="AM7" s="76">
        <v>62.65</v>
      </c>
      <c r="AN7" s="76">
        <v>86.63</v>
      </c>
      <c r="AO7" s="76">
        <v>43.71</v>
      </c>
      <c r="AP7" s="76">
        <v>45.94</v>
      </c>
      <c r="AQ7" s="76">
        <v>29.34</v>
      </c>
      <c r="AR7" s="76">
        <v>21.73</v>
      </c>
      <c r="AS7" s="76">
        <v>19.96</v>
      </c>
      <c r="AT7" s="76">
        <v>3.12</v>
      </c>
      <c r="AU7" s="76">
        <v>62.5</v>
      </c>
      <c r="AV7" s="76">
        <v>60.58</v>
      </c>
      <c r="AW7" s="76">
        <v>71.5</v>
      </c>
      <c r="AX7" s="76">
        <v>77.48</v>
      </c>
      <c r="AY7" s="76">
        <v>84.53</v>
      </c>
      <c r="AZ7" s="76">
        <v>40.67</v>
      </c>
      <c r="BA7" s="76">
        <v>47.7</v>
      </c>
      <c r="BB7" s="76">
        <v>50.59</v>
      </c>
      <c r="BC7" s="76">
        <v>62.37</v>
      </c>
      <c r="BD7" s="76">
        <v>63.88</v>
      </c>
      <c r="BE7" s="76">
        <v>82.75</v>
      </c>
      <c r="BF7" s="76">
        <v>1725.7</v>
      </c>
      <c r="BG7" s="76">
        <v>1669.73</v>
      </c>
      <c r="BH7" s="76">
        <v>1652.85</v>
      </c>
      <c r="BI7" s="76">
        <v>1719.82</v>
      </c>
      <c r="BJ7" s="76">
        <v>1525.95</v>
      </c>
      <c r="BK7" s="76">
        <v>1050.51</v>
      </c>
      <c r="BL7" s="76">
        <v>1102.01</v>
      </c>
      <c r="BM7" s="76">
        <v>987.36</v>
      </c>
      <c r="BN7" s="76">
        <v>1042.77</v>
      </c>
      <c r="BO7" s="76">
        <v>943.46</v>
      </c>
      <c r="BP7" s="76">
        <v>602.55999999999995</v>
      </c>
      <c r="BQ7" s="76">
        <v>85.33</v>
      </c>
      <c r="BR7" s="76">
        <v>85.71</v>
      </c>
      <c r="BS7" s="76">
        <v>81.5</v>
      </c>
      <c r="BT7" s="76">
        <v>77.459999999999994</v>
      </c>
      <c r="BU7" s="76">
        <v>64.260000000000005</v>
      </c>
      <c r="BV7" s="76">
        <v>82.65</v>
      </c>
      <c r="BW7" s="76">
        <v>82.55</v>
      </c>
      <c r="BX7" s="76">
        <v>83.55</v>
      </c>
      <c r="BY7" s="76">
        <v>84.48</v>
      </c>
      <c r="BZ7" s="76">
        <v>79.22</v>
      </c>
      <c r="CA7" s="76">
        <v>97.94</v>
      </c>
      <c r="CB7" s="76">
        <v>150</v>
      </c>
      <c r="CC7" s="76">
        <v>149.65</v>
      </c>
      <c r="CD7" s="76">
        <v>157.82</v>
      </c>
      <c r="CE7" s="76">
        <v>166.25</v>
      </c>
      <c r="CF7" s="76">
        <v>200.85</v>
      </c>
      <c r="CG7" s="76">
        <v>186.3</v>
      </c>
      <c r="CH7" s="76">
        <v>188.38</v>
      </c>
      <c r="CI7" s="76">
        <v>185.98</v>
      </c>
      <c r="CJ7" s="76">
        <v>187.11</v>
      </c>
      <c r="CK7" s="76">
        <v>202.47</v>
      </c>
      <c r="CL7" s="76">
        <v>140.97999999999999</v>
      </c>
      <c r="CM7" s="76">
        <v>39.049999999999997</v>
      </c>
      <c r="CN7" s="76">
        <v>43.07</v>
      </c>
      <c r="CO7" s="76">
        <v>41.2</v>
      </c>
      <c r="CP7" s="76">
        <v>41.52</v>
      </c>
      <c r="CQ7" s="76">
        <v>42.8</v>
      </c>
      <c r="CR7" s="76">
        <v>50.53</v>
      </c>
      <c r="CS7" s="76">
        <v>51.42</v>
      </c>
      <c r="CT7" s="76">
        <v>48.95</v>
      </c>
      <c r="CU7" s="76">
        <v>49.28</v>
      </c>
      <c r="CV7" s="76">
        <v>50.62</v>
      </c>
      <c r="CW7" s="76">
        <v>60.13</v>
      </c>
      <c r="CX7" s="76">
        <v>90.75</v>
      </c>
      <c r="CY7" s="76">
        <v>94.84</v>
      </c>
      <c r="CZ7" s="76">
        <v>91.7</v>
      </c>
      <c r="DA7" s="76">
        <v>92.46</v>
      </c>
      <c r="DB7" s="76">
        <v>97.4</v>
      </c>
      <c r="DC7" s="76">
        <v>82.08</v>
      </c>
      <c r="DD7" s="76">
        <v>81.34</v>
      </c>
      <c r="DE7" s="76">
        <v>81.14</v>
      </c>
      <c r="DF7" s="76">
        <v>79.7</v>
      </c>
      <c r="DG7" s="76">
        <v>79</v>
      </c>
      <c r="DH7" s="76">
        <v>96</v>
      </c>
      <c r="DI7" s="76">
        <v>10.11</v>
      </c>
      <c r="DJ7" s="76">
        <v>13.09</v>
      </c>
      <c r="DK7" s="76">
        <v>15.74</v>
      </c>
      <c r="DL7" s="76">
        <v>17.96</v>
      </c>
      <c r="DM7" s="76">
        <v>19.489999999999998</v>
      </c>
      <c r="DN7" s="76">
        <v>12.7</v>
      </c>
      <c r="DO7" s="76">
        <v>14.65</v>
      </c>
      <c r="DP7" s="76">
        <v>16.11</v>
      </c>
      <c r="DQ7" s="76">
        <v>17.05</v>
      </c>
      <c r="DR7" s="76">
        <v>17.62</v>
      </c>
      <c r="DS7" s="76">
        <v>42.2</v>
      </c>
      <c r="DT7" s="76">
        <v>0</v>
      </c>
      <c r="DU7" s="76">
        <v>0</v>
      </c>
      <c r="DV7" s="76">
        <v>0</v>
      </c>
      <c r="DW7" s="76">
        <v>0</v>
      </c>
      <c r="DX7" s="76">
        <v>0</v>
      </c>
      <c r="DY7" s="76">
        <v>0</v>
      </c>
      <c r="DZ7" s="76">
        <v>0.1</v>
      </c>
      <c r="EA7" s="76">
        <v>0.17</v>
      </c>
      <c r="EB7" s="76">
        <v>0.22</v>
      </c>
      <c r="EC7" s="76">
        <v>0.18</v>
      </c>
      <c r="ED7" s="76">
        <v>9.4600000000000009</v>
      </c>
      <c r="EE7" s="76">
        <v>0</v>
      </c>
      <c r="EF7" s="76">
        <v>0</v>
      </c>
      <c r="EG7" s="76">
        <v>0</v>
      </c>
      <c r="EH7" s="76">
        <v>0</v>
      </c>
      <c r="EI7" s="76">
        <v>0</v>
      </c>
      <c r="EJ7" s="76">
        <v>1.65</v>
      </c>
      <c r="EK7" s="76">
        <v>0.14000000000000001</v>
      </c>
      <c r="EL7" s="76">
        <v>8.e-002</v>
      </c>
      <c r="EM7" s="76">
        <v>0.57999999999999996</v>
      </c>
      <c r="EN7" s="76">
        <v>9.e-002</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34</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KJ21121</cp:lastModifiedBy>
  <dcterms:created xsi:type="dcterms:W3CDTF">2025-12-23T06:01:44Z</dcterms:created>
  <dcterms:modified xsi:type="dcterms:W3CDTF">2026-02-03T01:20:48Z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2026-02-03T01:20:48Z</vt:filetime>
  </property>
</Properties>
</file>